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Tomada de Preços - 2022\TP 12-2022 - Base Pavim Estrada Cantinho do Céu\"/>
    </mc:Choice>
  </mc:AlternateContent>
  <bookViews>
    <workbookView xWindow="-120" yWindow="-120" windowWidth="20730" windowHeight="11160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I22" i="1"/>
  <c r="G31" i="1" l="1"/>
  <c r="I31" i="1" s="1"/>
  <c r="I28" i="1"/>
  <c r="I35" i="1" l="1"/>
  <c r="I38" i="1"/>
  <c r="I37" i="1" l="1"/>
  <c r="I39" i="1"/>
  <c r="I16" i="1"/>
  <c r="G16" i="1"/>
  <c r="G15" i="1"/>
  <c r="I15" i="1" s="1"/>
  <c r="G30" i="1" l="1"/>
  <c r="I30" i="1" s="1"/>
  <c r="G29" i="1"/>
  <c r="I29" i="1" s="1"/>
  <c r="G28" i="1" l="1"/>
  <c r="G27" i="1"/>
  <c r="G26" i="1"/>
  <c r="G20" i="1"/>
  <c r="G19" i="1"/>
  <c r="G18" i="1"/>
  <c r="I26" i="1" l="1"/>
  <c r="I27" i="1" l="1"/>
  <c r="I19" i="1" l="1"/>
  <c r="I20" i="1"/>
  <c r="I18" i="1"/>
</calcChain>
</file>

<file path=xl/sharedStrings.xml><?xml version="1.0" encoding="utf-8"?>
<sst xmlns="http://schemas.openxmlformats.org/spreadsheetml/2006/main" count="88" uniqueCount="73">
  <si>
    <t>REFERENCIA</t>
  </si>
  <si>
    <t>CÓDIGO</t>
  </si>
  <si>
    <t>ITEM</t>
  </si>
  <si>
    <t>DISCRIMINAÇÃO</t>
  </si>
  <si>
    <t>UNID.</t>
  </si>
  <si>
    <t>QUANT.</t>
  </si>
  <si>
    <t>VALOR</t>
  </si>
  <si>
    <t>(UNIT. SEM BDI)</t>
  </si>
  <si>
    <t xml:space="preserve">VALOR </t>
  </si>
  <si>
    <t>TOTAL</t>
  </si>
  <si>
    <t>1.1</t>
  </si>
  <si>
    <t>2.1</t>
  </si>
  <si>
    <t>SUB TOTAL</t>
  </si>
  <si>
    <t>M2</t>
  </si>
  <si>
    <t>M3</t>
  </si>
  <si>
    <t>PLACA DE OBRA  (CONSTR. CIVIL ) EM CHAPA GALV. Nº22 , DE 2,00MX1,25M - FORNECIMENTO E INSTALAÇÃO</t>
  </si>
  <si>
    <t>ENDEREÇO: ESTRADA RURAL MUNICIPAL DA LINHA DO CANTINHO DO CÉU.</t>
  </si>
  <si>
    <t>(UNIT. COM BDI 26,92%)</t>
  </si>
  <si>
    <t>DETALHAMENTO DOS SERVIÇOS</t>
  </si>
  <si>
    <t>SINAPI-I</t>
  </si>
  <si>
    <t>DER/Pr</t>
  </si>
  <si>
    <t>SUPORTE DE MADEIRA DE 3"X3", PARA PLACA, H=3,00M</t>
  </si>
  <si>
    <t>UD</t>
  </si>
  <si>
    <t>BASE DA PAVIMENTAÇÃO</t>
  </si>
  <si>
    <t>TERRAPLENAGEM E REGULARIZAÇÃO DO LEITO DO PAVIMENTO</t>
  </si>
  <si>
    <t xml:space="preserve">SUB TOTAL </t>
  </si>
  <si>
    <t xml:space="preserve">TOTAL DO CONCEDENTE ITAIPU BINACIONAL </t>
  </si>
  <si>
    <t>TOTAL GERAL DA OBRA</t>
  </si>
  <si>
    <t>TOTAL DO PROPONENTE (Município de Céu Azul)</t>
  </si>
  <si>
    <t>ton</t>
  </si>
  <si>
    <t>OBRA: BASE DE PAVIMENTAÇÃO ASFÁLTICA NO MUNICÍPIO DE CÉU AZUL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</si>
  <si>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A pavimentação asfáltica em TST será realizada em parceria com o CIDERSOP. </t>
    </r>
  </si>
  <si>
    <t>2.2</t>
  </si>
  <si>
    <t>2.3</t>
  </si>
  <si>
    <t>3.1</t>
  </si>
  <si>
    <t>3.1.1</t>
  </si>
  <si>
    <t>3.1.2</t>
  </si>
  <si>
    <t>3.1.3</t>
  </si>
  <si>
    <t>3.1.4</t>
  </si>
  <si>
    <t>BASE EM BRITA GRADUADA PARA PAVIMENTAÇÃO ASFÁLTICA.</t>
  </si>
  <si>
    <t>PLANILHA DE QUANTIDADES E CUSTOS</t>
  </si>
  <si>
    <t>Município</t>
  </si>
  <si>
    <t>Céu Azul-Pr</t>
  </si>
  <si>
    <t>Trecho</t>
  </si>
  <si>
    <t>Estrada</t>
  </si>
  <si>
    <t>Largura da base(m)</t>
  </si>
  <si>
    <t>Comunidade Rural</t>
  </si>
  <si>
    <t>Cantinho do Céu</t>
  </si>
  <si>
    <t>Cantinho do Céu à BR 277</t>
  </si>
  <si>
    <t>Rural Municipal</t>
  </si>
  <si>
    <t>Extensão(m)</t>
  </si>
  <si>
    <t>Largura do Pavimento(m) TST</t>
  </si>
  <si>
    <t>BDI da obra 26,92%</t>
  </si>
  <si>
    <t>BRITA GRADUADA 100% PI. E=15cm, EXCLUSIVE CARGA E TRANSPORTE</t>
  </si>
  <si>
    <t>IMPRIMAÇÃO IMPERMEAB. - EXCLUSIVE FORNECIMENTO CM</t>
  </si>
  <si>
    <t>COMERCIAL - CAMINHÃO BASCULANTE (Transporte brita graduada x1=35km, x2=8km)</t>
  </si>
  <si>
    <t>3.1.5</t>
  </si>
  <si>
    <t>REGULARIZAÇÃO DO SUBLEITO SEM COMPACTAÇÃO</t>
  </si>
  <si>
    <t>FORNECIMENTO DE EMULSÃO ASFALTICA  CA-PRIME-EAI</t>
  </si>
  <si>
    <t>MATERIAL ASFÁLTICO A FRIO (Transporte material betuminoso, x=43km)</t>
  </si>
  <si>
    <t>M</t>
  </si>
  <si>
    <t>COMP DER</t>
  </si>
  <si>
    <t>1.2</t>
  </si>
  <si>
    <t>REGULARIZAÇÃO, CONFORMAÇÃO E COMPACTAÇÃO DE LEITO</t>
  </si>
  <si>
    <t xml:space="preserve">SINAPI </t>
  </si>
  <si>
    <t>VALOR REPASSE DA BASE DA ITAIPU BINACIONAL  (19.294,00M2 X 13,00R$/M2)</t>
  </si>
  <si>
    <t>DMT=43km (brita graduada e emulsão)</t>
  </si>
  <si>
    <t>LIMPEZA MECANIZADA DE CAMADA VEGETAL, VEGETAÇÃO E PEQUENAS ÁRVORES (DIÂMETRO DE TRONCO MENOR QUE 0,20 M), COM TRATOR DE ESTEIRAS, PÁ CARREGADEIRA E PATROLA.AF_05/2018</t>
  </si>
  <si>
    <t xml:space="preserve">LIMPEZA DA PISTA </t>
  </si>
  <si>
    <t xml:space="preserve">Cotação </t>
  </si>
  <si>
    <t>3.1.6</t>
  </si>
  <si>
    <t>CÉU AZUL 3 NOVEMBRO DE 2022.</t>
  </si>
  <si>
    <t>ENSAIOS DA BASE DE BRITA GRADUADA DE COMPACTAÇÃO (CBR) DE DENSIDADE E GRANULOMETRIA (com 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</si>
</sst>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0" xfId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0" xfId="5" applyFont="1" applyAlignment="1" applyProtection="1">
      <alignment wrapText="1"/>
      <protection locked="0"/>
    </xf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2" fontId="1" fillId="0" borderId="0" xfId="0" applyNumberFormat="1" applyFont="1"/>
    <xf numFmtId="43" fontId="0" fillId="0" borderId="0" xfId="6" applyFont="1"/>
    <xf numFmtId="43" fontId="0" fillId="0" borderId="9" xfId="6" applyFont="1" applyBorder="1"/>
    <xf numFmtId="43" fontId="0" fillId="0" borderId="1" xfId="6" applyFont="1" applyBorder="1"/>
    <xf numFmtId="43" fontId="8" fillId="0" borderId="1" xfId="6" applyFont="1" applyBorder="1"/>
    <xf numFmtId="43" fontId="1" fillId="0" borderId="1" xfId="6" applyFont="1" applyBorder="1"/>
  </cellXfs>
  <cellStyles count="7">
    <cellStyle name="Normal" xfId="0" builtinId="0"/>
    <cellStyle name="Normal 2" xfId="2"/>
    <cellStyle name="Normal 2 2" xfId="3"/>
    <cellStyle name="Normal 3" xfId="1"/>
    <cellStyle name="Normal 4" xfId="5"/>
    <cellStyle name="Vírgula" xfId="6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2" workbookViewId="0">
      <selection activeCell="K18" sqref="K18"/>
    </sheetView>
  </sheetViews>
  <sheetFormatPr defaultRowHeight="15" x14ac:dyDescent="0.25"/>
  <cols>
    <col min="1" max="1" width="10.85546875" customWidth="1"/>
    <col min="2" max="2" width="8.140625" customWidth="1"/>
    <col min="3" max="3" width="7.28515625" customWidth="1"/>
    <col min="4" max="4" width="71" customWidth="1"/>
    <col min="5" max="5" width="8.5703125" customWidth="1"/>
    <col min="6" max="6" width="9.85546875" customWidth="1"/>
    <col min="7" max="8" width="8.28515625" customWidth="1"/>
    <col min="9" max="9" width="11.42578125" style="41" customWidth="1"/>
    <col min="10" max="10" width="9.5703125" bestFit="1" customWidth="1"/>
  </cols>
  <sheetData>
    <row r="1" spans="1:9" x14ac:dyDescent="0.25">
      <c r="D1" s="4" t="s">
        <v>40</v>
      </c>
    </row>
    <row r="2" spans="1:9" x14ac:dyDescent="0.25">
      <c r="D2" t="s">
        <v>30</v>
      </c>
    </row>
    <row r="3" spans="1:9" x14ac:dyDescent="0.25">
      <c r="B3" s="33" t="s">
        <v>41</v>
      </c>
      <c r="C3" s="34"/>
      <c r="D3" s="35"/>
      <c r="E3" s="33" t="s">
        <v>42</v>
      </c>
      <c r="F3" s="34"/>
      <c r="G3" s="34"/>
      <c r="H3" s="34"/>
      <c r="I3" s="35"/>
    </row>
    <row r="4" spans="1:9" x14ac:dyDescent="0.25">
      <c r="B4" s="33" t="s">
        <v>46</v>
      </c>
      <c r="C4" s="34"/>
      <c r="D4" s="35"/>
      <c r="E4" s="33" t="s">
        <v>47</v>
      </c>
      <c r="F4" s="34"/>
      <c r="G4" s="34"/>
      <c r="H4" s="34"/>
      <c r="I4" s="35"/>
    </row>
    <row r="5" spans="1:9" x14ac:dyDescent="0.25">
      <c r="B5" s="33" t="s">
        <v>43</v>
      </c>
      <c r="C5" s="34"/>
      <c r="D5" s="35"/>
      <c r="E5" s="33" t="s">
        <v>48</v>
      </c>
      <c r="F5" s="34"/>
      <c r="G5" s="34"/>
      <c r="H5" s="34"/>
      <c r="I5" s="35"/>
    </row>
    <row r="6" spans="1:9" x14ac:dyDescent="0.25">
      <c r="B6" s="33" t="s">
        <v>44</v>
      </c>
      <c r="C6" s="34"/>
      <c r="D6" s="35"/>
      <c r="E6" s="33" t="s">
        <v>49</v>
      </c>
      <c r="F6" s="34"/>
      <c r="G6" s="34"/>
      <c r="H6" s="34"/>
      <c r="I6" s="35"/>
    </row>
    <row r="7" spans="1:9" x14ac:dyDescent="0.25">
      <c r="B7" s="33" t="s">
        <v>50</v>
      </c>
      <c r="C7" s="34"/>
      <c r="D7" s="35"/>
      <c r="E7" s="39">
        <v>3508</v>
      </c>
      <c r="F7" s="34"/>
      <c r="G7" s="34"/>
      <c r="H7" s="34"/>
      <c r="I7" s="35"/>
    </row>
    <row r="8" spans="1:9" x14ac:dyDescent="0.25">
      <c r="B8" s="33" t="s">
        <v>45</v>
      </c>
      <c r="C8" s="34"/>
      <c r="D8" s="35"/>
      <c r="E8" s="36">
        <v>6</v>
      </c>
      <c r="F8" s="37"/>
      <c r="G8" s="37"/>
      <c r="H8" s="37"/>
      <c r="I8" s="38"/>
    </row>
    <row r="9" spans="1:9" x14ac:dyDescent="0.25">
      <c r="B9" s="33" t="s">
        <v>51</v>
      </c>
      <c r="C9" s="34"/>
      <c r="D9" s="35"/>
      <c r="E9" s="36">
        <v>5.5</v>
      </c>
      <c r="F9" s="37"/>
      <c r="G9" s="37"/>
      <c r="H9" s="37"/>
      <c r="I9" s="38"/>
    </row>
    <row r="10" spans="1:9" x14ac:dyDescent="0.25">
      <c r="D10" t="s">
        <v>52</v>
      </c>
      <c r="E10" s="30"/>
      <c r="F10" s="31"/>
      <c r="G10" s="31"/>
      <c r="H10" s="31"/>
      <c r="I10" s="32"/>
    </row>
    <row r="11" spans="1:9" x14ac:dyDescent="0.25">
      <c r="D11" t="s">
        <v>16</v>
      </c>
      <c r="I11" s="42"/>
    </row>
    <row r="12" spans="1:9" x14ac:dyDescent="0.25">
      <c r="A12" s="3" t="s">
        <v>0</v>
      </c>
      <c r="B12" s="3" t="s">
        <v>1</v>
      </c>
      <c r="C12" s="3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6</v>
      </c>
      <c r="I12" s="43" t="s">
        <v>8</v>
      </c>
    </row>
    <row r="13" spans="1:9" ht="34.5" x14ac:dyDescent="0.25">
      <c r="A13" s="3"/>
      <c r="B13" s="1"/>
      <c r="C13" s="1"/>
      <c r="D13" s="1" t="s">
        <v>18</v>
      </c>
      <c r="E13" s="1"/>
      <c r="F13" s="1"/>
      <c r="G13" s="6" t="s">
        <v>17</v>
      </c>
      <c r="H13" s="5" t="s">
        <v>7</v>
      </c>
      <c r="I13" s="43" t="s">
        <v>9</v>
      </c>
    </row>
    <row r="14" spans="1:9" x14ac:dyDescent="0.25">
      <c r="A14" s="3"/>
      <c r="B14" s="1"/>
      <c r="C14" s="8">
        <v>1</v>
      </c>
      <c r="D14" s="1" t="s">
        <v>68</v>
      </c>
      <c r="E14" s="1"/>
      <c r="F14" s="1"/>
      <c r="G14" s="6"/>
      <c r="H14" s="5"/>
      <c r="I14" s="43"/>
    </row>
    <row r="15" spans="1:9" ht="45" x14ac:dyDescent="0.25">
      <c r="A15" s="18" t="s">
        <v>64</v>
      </c>
      <c r="B15" s="25">
        <v>98525</v>
      </c>
      <c r="C15" s="8" t="s">
        <v>10</v>
      </c>
      <c r="D15" s="28" t="s">
        <v>67</v>
      </c>
      <c r="E15" s="8" t="s">
        <v>60</v>
      </c>
      <c r="F15" s="2">
        <v>10524</v>
      </c>
      <c r="G15" s="2">
        <f>H15*1.2692</f>
        <v>0.44422</v>
      </c>
      <c r="H15" s="27">
        <v>0.35</v>
      </c>
      <c r="I15" s="43">
        <f>F15*G15</f>
        <v>4674.9712799999998</v>
      </c>
    </row>
    <row r="16" spans="1:9" x14ac:dyDescent="0.25">
      <c r="A16" s="18" t="s">
        <v>61</v>
      </c>
      <c r="B16" s="25">
        <v>401160</v>
      </c>
      <c r="C16" s="8" t="s">
        <v>62</v>
      </c>
      <c r="D16" s="24" t="s">
        <v>63</v>
      </c>
      <c r="E16" s="8" t="s">
        <v>13</v>
      </c>
      <c r="F16" s="2">
        <v>21048</v>
      </c>
      <c r="G16" s="2">
        <f>H16*1.2692</f>
        <v>0.29191600000000006</v>
      </c>
      <c r="H16" s="27">
        <v>0.23</v>
      </c>
      <c r="I16" s="43">
        <f>F16*G16</f>
        <v>6144.2479680000015</v>
      </c>
    </row>
    <row r="17" spans="1:9" x14ac:dyDescent="0.25">
      <c r="A17" s="3"/>
      <c r="B17" s="1"/>
      <c r="C17" s="8">
        <v>2</v>
      </c>
      <c r="D17" s="1" t="s">
        <v>24</v>
      </c>
      <c r="E17" s="1"/>
      <c r="F17" s="1"/>
      <c r="G17" s="1"/>
      <c r="H17" s="1"/>
      <c r="I17" s="43"/>
    </row>
    <row r="18" spans="1:9" x14ac:dyDescent="0.25">
      <c r="A18" s="18" t="s">
        <v>20</v>
      </c>
      <c r="B18" s="1">
        <v>821000</v>
      </c>
      <c r="C18" s="8" t="s">
        <v>11</v>
      </c>
      <c r="D18" s="3" t="s">
        <v>21</v>
      </c>
      <c r="E18" s="8" t="s">
        <v>22</v>
      </c>
      <c r="F18" s="2">
        <v>2</v>
      </c>
      <c r="G18" s="2">
        <f>H18*1.2692</f>
        <v>189.39002400000001</v>
      </c>
      <c r="H18" s="1">
        <v>149.22</v>
      </c>
      <c r="I18" s="43">
        <f>F18*H18</f>
        <v>298.44</v>
      </c>
    </row>
    <row r="19" spans="1:9" ht="26.25" x14ac:dyDescent="0.25">
      <c r="A19" s="18" t="s">
        <v>19</v>
      </c>
      <c r="B19" s="1">
        <v>4813</v>
      </c>
      <c r="C19" s="8" t="s">
        <v>32</v>
      </c>
      <c r="D19" s="12" t="s">
        <v>15</v>
      </c>
      <c r="E19" s="8" t="s">
        <v>13</v>
      </c>
      <c r="F19" s="2">
        <v>2.5</v>
      </c>
      <c r="G19" s="2">
        <f t="shared" ref="G19" si="0">H19*1.2692</f>
        <v>361.72200000000004</v>
      </c>
      <c r="H19" s="2">
        <v>285</v>
      </c>
      <c r="I19" s="43">
        <f>F19*H19</f>
        <v>712.5</v>
      </c>
    </row>
    <row r="20" spans="1:9" x14ac:dyDescent="0.25">
      <c r="A20" s="18" t="s">
        <v>20</v>
      </c>
      <c r="B20" s="11">
        <v>511300</v>
      </c>
      <c r="C20" s="8" t="s">
        <v>33</v>
      </c>
      <c r="D20" s="10" t="s">
        <v>57</v>
      </c>
      <c r="E20" s="8" t="s">
        <v>13</v>
      </c>
      <c r="F20" s="2">
        <v>21048</v>
      </c>
      <c r="G20" s="2">
        <f>H20*1.2692</f>
        <v>0.34268400000000004</v>
      </c>
      <c r="H20" s="2">
        <v>0.27</v>
      </c>
      <c r="I20" s="43">
        <f t="shared" ref="I20" si="1">F20*H20</f>
        <v>5682.96</v>
      </c>
    </row>
    <row r="21" spans="1:9" x14ac:dyDescent="0.25">
      <c r="A21" s="18"/>
      <c r="B21" s="9"/>
      <c r="C21" s="8"/>
      <c r="D21" s="10"/>
      <c r="E21" s="8"/>
      <c r="F21" s="2"/>
      <c r="G21" s="2"/>
      <c r="H21" s="2"/>
      <c r="I21" s="43"/>
    </row>
    <row r="22" spans="1:9" x14ac:dyDescent="0.25">
      <c r="A22" s="3"/>
      <c r="B22" s="1"/>
      <c r="C22" s="1"/>
      <c r="D22" s="1" t="s">
        <v>25</v>
      </c>
      <c r="E22" s="8"/>
      <c r="F22" s="1"/>
      <c r="G22" s="1"/>
      <c r="H22" s="1"/>
      <c r="I22" s="43">
        <f>SUM(I15:I21)</f>
        <v>17513.119248000003</v>
      </c>
    </row>
    <row r="23" spans="1:9" x14ac:dyDescent="0.25">
      <c r="A23" s="3"/>
      <c r="B23" s="1"/>
      <c r="C23" s="1"/>
      <c r="D23" s="1"/>
      <c r="E23" s="8"/>
      <c r="F23" s="1"/>
      <c r="G23" s="1"/>
      <c r="H23" s="1"/>
      <c r="I23" s="43"/>
    </row>
    <row r="24" spans="1:9" x14ac:dyDescent="0.25">
      <c r="A24" s="3"/>
      <c r="B24" s="1"/>
      <c r="C24" s="8">
        <v>3</v>
      </c>
      <c r="D24" s="1" t="s">
        <v>39</v>
      </c>
      <c r="E24" s="8"/>
      <c r="F24" s="1"/>
      <c r="G24" s="1"/>
      <c r="H24" s="1"/>
      <c r="I24" s="43"/>
    </row>
    <row r="25" spans="1:9" x14ac:dyDescent="0.25">
      <c r="A25" s="3"/>
      <c r="B25" s="3"/>
      <c r="C25" s="18" t="s">
        <v>34</v>
      </c>
      <c r="D25" s="3" t="s">
        <v>23</v>
      </c>
      <c r="E25" s="8"/>
      <c r="F25" s="2"/>
      <c r="G25" s="2"/>
      <c r="H25" s="1"/>
      <c r="I25" s="43"/>
    </row>
    <row r="26" spans="1:9" x14ac:dyDescent="0.25">
      <c r="A26" s="18" t="s">
        <v>20</v>
      </c>
      <c r="B26" s="11">
        <v>531000</v>
      </c>
      <c r="C26" s="18" t="s">
        <v>35</v>
      </c>
      <c r="D26" s="10" t="s">
        <v>53</v>
      </c>
      <c r="E26" s="8" t="s">
        <v>14</v>
      </c>
      <c r="F26" s="2">
        <v>3157.2</v>
      </c>
      <c r="G26" s="2">
        <f t="shared" ref="G26:G31" si="2">H26*1.2692</f>
        <v>139.408928</v>
      </c>
      <c r="H26" s="2">
        <v>109.84</v>
      </c>
      <c r="I26" s="43">
        <f t="shared" ref="I26:I30" si="3">SUM(F26*G26)</f>
        <v>440141.86748159997</v>
      </c>
    </row>
    <row r="27" spans="1:9" x14ac:dyDescent="0.25">
      <c r="A27" s="18" t="s">
        <v>20</v>
      </c>
      <c r="B27" s="11">
        <v>560400</v>
      </c>
      <c r="C27" s="18" t="s">
        <v>36</v>
      </c>
      <c r="D27" s="22" t="s">
        <v>54</v>
      </c>
      <c r="E27" s="8" t="s">
        <v>13</v>
      </c>
      <c r="F27" s="2">
        <v>21048</v>
      </c>
      <c r="G27" s="2">
        <f t="shared" si="2"/>
        <v>0.53306399999999998</v>
      </c>
      <c r="H27" s="1">
        <v>0.42</v>
      </c>
      <c r="I27" s="43">
        <f t="shared" si="3"/>
        <v>11219.931071999999</v>
      </c>
    </row>
    <row r="28" spans="1:9" s="17" customFormat="1" ht="16.5" customHeight="1" x14ac:dyDescent="0.25">
      <c r="A28" s="26" t="s">
        <v>20</v>
      </c>
      <c r="B28" s="11">
        <v>589100</v>
      </c>
      <c r="C28" s="26" t="s">
        <v>37</v>
      </c>
      <c r="D28" s="10" t="s">
        <v>58</v>
      </c>
      <c r="E28" s="15" t="s">
        <v>29</v>
      </c>
      <c r="F28" s="16">
        <v>10.55</v>
      </c>
      <c r="G28" s="16">
        <f t="shared" si="2"/>
        <v>6726.76</v>
      </c>
      <c r="H28" s="16">
        <v>5300</v>
      </c>
      <c r="I28" s="44">
        <f>SUM(F28*G28)</f>
        <v>70967.318000000014</v>
      </c>
    </row>
    <row r="29" spans="1:9" s="17" customFormat="1" ht="16.5" customHeight="1" x14ac:dyDescent="0.25">
      <c r="A29" s="18" t="s">
        <v>20</v>
      </c>
      <c r="B29" s="11">
        <v>974100</v>
      </c>
      <c r="C29" s="18" t="s">
        <v>38</v>
      </c>
      <c r="D29" s="10" t="s">
        <v>59</v>
      </c>
      <c r="E29" s="15" t="s">
        <v>29</v>
      </c>
      <c r="F29" s="16">
        <v>10.55</v>
      </c>
      <c r="G29" s="2">
        <f t="shared" si="2"/>
        <v>83.196060000000003</v>
      </c>
      <c r="H29" s="16">
        <v>65.55</v>
      </c>
      <c r="I29" s="44">
        <f t="shared" si="3"/>
        <v>877.71843300000012</v>
      </c>
    </row>
    <row r="30" spans="1:9" s="17" customFormat="1" ht="17.25" customHeight="1" x14ac:dyDescent="0.25">
      <c r="A30" s="18" t="s">
        <v>20</v>
      </c>
      <c r="B30" s="11">
        <v>972000</v>
      </c>
      <c r="C30" s="18" t="s">
        <v>56</v>
      </c>
      <c r="D30" s="10" t="s">
        <v>55</v>
      </c>
      <c r="E30" s="15" t="s">
        <v>29</v>
      </c>
      <c r="F30" s="16">
        <v>5367.24</v>
      </c>
      <c r="G30" s="2">
        <f t="shared" si="2"/>
        <v>48.724588000000004</v>
      </c>
      <c r="H30" s="14">
        <v>38.39</v>
      </c>
      <c r="I30" s="44">
        <f t="shared" si="3"/>
        <v>261516.55769712001</v>
      </c>
    </row>
    <row r="31" spans="1:9" s="17" customFormat="1" ht="28.5" customHeight="1" x14ac:dyDescent="0.25">
      <c r="A31" s="18" t="s">
        <v>69</v>
      </c>
      <c r="B31" s="29">
        <v>1</v>
      </c>
      <c r="C31" s="18" t="s">
        <v>70</v>
      </c>
      <c r="D31" s="10" t="s">
        <v>72</v>
      </c>
      <c r="E31" s="15" t="s">
        <v>22</v>
      </c>
      <c r="F31" s="16">
        <v>18</v>
      </c>
      <c r="G31" s="2">
        <f t="shared" si="2"/>
        <v>837.67200000000003</v>
      </c>
      <c r="H31" s="16">
        <v>660</v>
      </c>
      <c r="I31" s="44">
        <f>SUM(F31*G31)</f>
        <v>15078.096000000001</v>
      </c>
    </row>
    <row r="32" spans="1:9" s="17" customFormat="1" ht="15.75" customHeight="1" x14ac:dyDescent="0.25">
      <c r="A32" s="18"/>
      <c r="B32" s="11"/>
      <c r="C32" s="18"/>
      <c r="D32" s="10"/>
      <c r="E32" s="15"/>
      <c r="F32" s="16"/>
      <c r="G32" s="2"/>
      <c r="H32" s="14"/>
      <c r="I32" s="44"/>
    </row>
    <row r="33" spans="1:10" x14ac:dyDescent="0.25">
      <c r="A33" s="3"/>
      <c r="B33" s="1"/>
      <c r="C33" s="1"/>
      <c r="D33" s="1" t="s">
        <v>12</v>
      </c>
      <c r="E33" s="8"/>
      <c r="F33" s="2"/>
      <c r="G33" s="2"/>
      <c r="H33" s="1"/>
      <c r="I33" s="43">
        <f>SUM(I25:I32)</f>
        <v>799801.48868372</v>
      </c>
    </row>
    <row r="34" spans="1:10" s="20" customFormat="1" x14ac:dyDescent="0.25">
      <c r="A34" s="19"/>
      <c r="B34" s="19"/>
      <c r="C34" s="19"/>
      <c r="D34" s="19" t="s">
        <v>27</v>
      </c>
      <c r="E34" s="21"/>
      <c r="F34" s="19"/>
      <c r="G34" s="19"/>
      <c r="H34" s="19"/>
      <c r="I34" s="45">
        <f>SUM(I22+I33)</f>
        <v>817314.60793171998</v>
      </c>
    </row>
    <row r="35" spans="1:10" x14ac:dyDescent="0.25">
      <c r="A35" s="1"/>
      <c r="B35" s="1"/>
      <c r="C35" s="1"/>
      <c r="D35" s="1" t="s">
        <v>65</v>
      </c>
      <c r="E35" s="8" t="s">
        <v>13</v>
      </c>
      <c r="F35" s="2">
        <v>19294</v>
      </c>
      <c r="G35" s="2"/>
      <c r="H35" s="2">
        <v>13</v>
      </c>
      <c r="I35" s="43">
        <f>SUM(F35*H35)</f>
        <v>250822</v>
      </c>
    </row>
    <row r="36" spans="1:10" x14ac:dyDescent="0.25">
      <c r="A36" s="1"/>
      <c r="B36" s="1"/>
      <c r="C36" s="1"/>
      <c r="D36" s="1" t="s">
        <v>66</v>
      </c>
      <c r="E36" s="8"/>
      <c r="F36" s="2"/>
      <c r="G36" s="2"/>
      <c r="H36" s="2"/>
      <c r="I36" s="43"/>
    </row>
    <row r="37" spans="1:10" s="20" customFormat="1" x14ac:dyDescent="0.25">
      <c r="A37" s="19"/>
      <c r="B37" s="19"/>
      <c r="C37" s="19"/>
      <c r="D37" s="19" t="s">
        <v>26</v>
      </c>
      <c r="E37" s="19"/>
      <c r="F37" s="19"/>
      <c r="G37" s="19"/>
      <c r="H37" s="7"/>
      <c r="I37" s="45">
        <f>(I35)</f>
        <v>250822</v>
      </c>
    </row>
    <row r="38" spans="1:10" s="20" customFormat="1" x14ac:dyDescent="0.25">
      <c r="A38" s="19"/>
      <c r="B38" s="19"/>
      <c r="C38" s="19"/>
      <c r="D38" s="19" t="s">
        <v>28</v>
      </c>
      <c r="E38" s="19"/>
      <c r="F38" s="19"/>
      <c r="G38" s="19"/>
      <c r="H38" s="7"/>
      <c r="I38" s="45">
        <f>SUM(I34-I37)</f>
        <v>566492.60793171998</v>
      </c>
      <c r="J38" s="40"/>
    </row>
    <row r="39" spans="1:10" s="20" customFormat="1" x14ac:dyDescent="0.25">
      <c r="A39" s="19"/>
      <c r="B39" s="19"/>
      <c r="C39" s="19"/>
      <c r="D39" s="19" t="s">
        <v>27</v>
      </c>
      <c r="E39" s="19"/>
      <c r="F39" s="19"/>
      <c r="G39" s="19"/>
      <c r="H39" s="7"/>
      <c r="I39" s="45">
        <f>SUM(I33+I22)</f>
        <v>817314.60793171998</v>
      </c>
    </row>
    <row r="40" spans="1:10" x14ac:dyDescent="0.25">
      <c r="D40" t="s">
        <v>71</v>
      </c>
      <c r="E40" s="13"/>
    </row>
    <row r="41" spans="1:10" x14ac:dyDescent="0.25">
      <c r="D41" s="23" t="s">
        <v>31</v>
      </c>
    </row>
  </sheetData>
  <mergeCells count="15">
    <mergeCell ref="E10:I10"/>
    <mergeCell ref="B3:D3"/>
    <mergeCell ref="E3:I3"/>
    <mergeCell ref="B4:D4"/>
    <mergeCell ref="E4:I4"/>
    <mergeCell ref="B5:D5"/>
    <mergeCell ref="E5:I5"/>
    <mergeCell ref="B8:D8"/>
    <mergeCell ref="E8:I8"/>
    <mergeCell ref="B9:D9"/>
    <mergeCell ref="E9:I9"/>
    <mergeCell ref="B6:D6"/>
    <mergeCell ref="E6:I6"/>
    <mergeCell ref="B7:D7"/>
    <mergeCell ref="E7:I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2022-11-04T19:57:39Z</cp:lastPrinted>
  <dcterms:created xsi:type="dcterms:W3CDTF">2017-11-13T15:35:24Z</dcterms:created>
  <dcterms:modified xsi:type="dcterms:W3CDTF">2022-11-08T18:38:46Z</dcterms:modified>
</cp:coreProperties>
</file>